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785" windowHeight="9600" activeTab="0"/>
  </bookViews>
  <sheets>
    <sheet name="Folh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jj</author>
  </authors>
  <commentList>
    <comment ref="A1" authorId="0">
      <text>
        <r>
          <rPr>
            <b/>
            <sz val="8"/>
            <rFont val="Tahoma"/>
            <family val="0"/>
          </rPr>
          <t>Isto é Raiz de 2Pi</t>
        </r>
      </text>
    </comment>
    <comment ref="B20" authorId="0">
      <text>
        <r>
          <rPr>
            <b/>
            <sz val="8"/>
            <rFont val="Tahoma"/>
            <family val="0"/>
          </rPr>
          <t>Inicia-se com a fórmula simples do modelo EOQ</t>
        </r>
      </text>
    </comment>
  </commentList>
</comments>
</file>

<file path=xl/sharedStrings.xml><?xml version="1.0" encoding="utf-8"?>
<sst xmlns="http://schemas.openxmlformats.org/spreadsheetml/2006/main" count="23" uniqueCount="20">
  <si>
    <t>A</t>
  </si>
  <si>
    <t>C1</t>
  </si>
  <si>
    <t>C2</t>
  </si>
  <si>
    <t>C3</t>
  </si>
  <si>
    <t>Pag191</t>
  </si>
  <si>
    <t>Procura</t>
  </si>
  <si>
    <t>Média</t>
  </si>
  <si>
    <t>Variância</t>
  </si>
  <si>
    <t>DesvioPadrão</t>
  </si>
  <si>
    <t>z</t>
  </si>
  <si>
    <t>h</t>
  </si>
  <si>
    <t>M</t>
  </si>
  <si>
    <t>Q</t>
  </si>
  <si>
    <t>a</t>
  </si>
  <si>
    <r>
      <t>Z</t>
    </r>
    <r>
      <rPr>
        <vertAlign val="subscript"/>
        <sz val="12"/>
        <rFont val="Symbol"/>
        <family val="1"/>
      </rPr>
      <t>a</t>
    </r>
  </si>
  <si>
    <t>Iteração</t>
  </si>
  <si>
    <t>m=</t>
  </si>
  <si>
    <t>s=</t>
  </si>
  <si>
    <t>Tempo de Reposição em dias</t>
  </si>
  <si>
    <t>T de Rep em anos.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</si>
</sst>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</numFmts>
  <fonts count="9">
    <font>
      <sz val="12"/>
      <name val="Times New Roman"/>
      <family val="0"/>
    </font>
    <font>
      <b/>
      <sz val="8"/>
      <name val="Tahoma"/>
      <family val="0"/>
    </font>
    <font>
      <sz val="8"/>
      <name val="Times New Roman"/>
      <family val="0"/>
    </font>
    <font>
      <sz val="12"/>
      <name val="Symbol"/>
      <family val="1"/>
    </font>
    <font>
      <vertAlign val="subscript"/>
      <sz val="12"/>
      <name val="Symbol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I3" sqref="I3"/>
    </sheetView>
  </sheetViews>
  <sheetFormatPr defaultColWidth="9.00390625" defaultRowHeight="15.75"/>
  <cols>
    <col min="1" max="1" width="13.875" style="0" customWidth="1"/>
    <col min="2" max="2" width="11.375" style="0" customWidth="1"/>
  </cols>
  <sheetData>
    <row r="1" spans="1:5" ht="15.75">
      <c r="A1">
        <f>(4*ACOS(0))^0.5</f>
        <v>2.5066282746310002</v>
      </c>
      <c r="E1" t="s">
        <v>4</v>
      </c>
    </row>
    <row r="2" spans="1:3" ht="15.75">
      <c r="A2" s="1"/>
      <c r="B2" s="2"/>
      <c r="C2" s="2"/>
    </row>
    <row r="3" spans="1:3" ht="15.75">
      <c r="A3" s="1"/>
      <c r="C3" s="2"/>
    </row>
    <row r="4" ht="16.5" thickBot="1"/>
    <row r="5" spans="1:2" ht="15.75">
      <c r="A5" s="12" t="s">
        <v>0</v>
      </c>
      <c r="B5" s="13">
        <v>80</v>
      </c>
    </row>
    <row r="6" spans="1:2" ht="15.75">
      <c r="A6" s="14" t="s">
        <v>1</v>
      </c>
      <c r="B6" s="15">
        <v>40</v>
      </c>
    </row>
    <row r="7" spans="1:2" ht="15.75">
      <c r="A7" s="14" t="s">
        <v>2</v>
      </c>
      <c r="B7" s="15">
        <v>16</v>
      </c>
    </row>
    <row r="8" spans="1:2" ht="16.5" thickBot="1">
      <c r="A8" s="16" t="s">
        <v>3</v>
      </c>
      <c r="B8" s="17">
        <v>150</v>
      </c>
    </row>
    <row r="9" spans="1:2" ht="15.75">
      <c r="A9" s="12" t="s">
        <v>5</v>
      </c>
      <c r="B9" s="13"/>
    </row>
    <row r="10" spans="1:2" ht="15.75">
      <c r="A10" s="14" t="s">
        <v>6</v>
      </c>
      <c r="B10" s="15">
        <v>44.4</v>
      </c>
    </row>
    <row r="11" spans="1:2" ht="15.75">
      <c r="A11" s="14" t="s">
        <v>7</v>
      </c>
      <c r="B11" s="15">
        <v>0</v>
      </c>
    </row>
    <row r="12" spans="1:2" ht="16.5" thickBot="1">
      <c r="A12" s="16" t="s">
        <v>8</v>
      </c>
      <c r="B12" s="17">
        <f>+B11^0.5</f>
        <v>0</v>
      </c>
    </row>
    <row r="13" spans="1:4" ht="15.75">
      <c r="A13" s="12" t="s">
        <v>18</v>
      </c>
      <c r="B13" s="13"/>
      <c r="C13" s="3" t="s">
        <v>19</v>
      </c>
      <c r="D13" s="4"/>
    </row>
    <row r="14" spans="1:6" ht="15.75">
      <c r="A14" s="14" t="s">
        <v>6</v>
      </c>
      <c r="B14" s="15">
        <v>60</v>
      </c>
      <c r="C14" s="5"/>
      <c r="D14" s="6">
        <f>+B14/365</f>
        <v>0.1643835616438356</v>
      </c>
      <c r="E14" s="11" t="s">
        <v>16</v>
      </c>
      <c r="F14">
        <f>+(D14*B10*D14*B10+B12*B12*B14)^0.5</f>
        <v>7.298630136986301</v>
      </c>
    </row>
    <row r="15" spans="1:4" ht="15.75">
      <c r="A15" s="14" t="s">
        <v>7</v>
      </c>
      <c r="B15" s="15">
        <v>400</v>
      </c>
      <c r="C15" s="5"/>
      <c r="D15" s="6"/>
    </row>
    <row r="16" spans="1:6" ht="16.5" thickBot="1">
      <c r="A16" s="16" t="s">
        <v>8</v>
      </c>
      <c r="B16" s="17">
        <f>+B15^0.5</f>
        <v>20</v>
      </c>
      <c r="C16" s="7"/>
      <c r="D16" s="8">
        <f>+B16/365</f>
        <v>0.0547945205479452</v>
      </c>
      <c r="E16" s="11" t="s">
        <v>17</v>
      </c>
      <c r="F16">
        <f>+D16*B10</f>
        <v>2.432876712328767</v>
      </c>
    </row>
    <row r="17" spans="1:2" ht="15.75">
      <c r="A17" s="9"/>
      <c r="B17" s="9"/>
    </row>
    <row r="19" spans="1:7" ht="17.25">
      <c r="A19" s="10" t="s">
        <v>15</v>
      </c>
      <c r="B19" s="10" t="s">
        <v>12</v>
      </c>
      <c r="C19" s="11" t="s">
        <v>13</v>
      </c>
      <c r="D19" s="10" t="s">
        <v>14</v>
      </c>
      <c r="E19" s="10" t="s">
        <v>11</v>
      </c>
      <c r="F19" s="11" t="s">
        <v>9</v>
      </c>
      <c r="G19" s="11" t="s">
        <v>10</v>
      </c>
    </row>
    <row r="20" spans="1:7" ht="15.75">
      <c r="A20" s="10">
        <v>1</v>
      </c>
      <c r="B20">
        <f>+(2*B5*B10/B7)^0.5</f>
        <v>21.071307505705477</v>
      </c>
      <c r="C20">
        <f>+B$7*B20/B$8/B$10</f>
        <v>0.050621759773466606</v>
      </c>
      <c r="D20">
        <f>NORMSINV(1-C20)</f>
        <v>1.638854721199401</v>
      </c>
      <c r="E20">
        <f>+F$14+F$16*D20</f>
        <v>11.285761623082378</v>
      </c>
      <c r="F20" s="2">
        <f>EXP(((D20)^2)/-2)/$A$1-(D20)*(1-NORMSDIST(D20))</f>
        <v>0.021194766193150777</v>
      </c>
      <c r="G20">
        <f>+F20*F$16</f>
        <v>0.05156425309456956</v>
      </c>
    </row>
    <row r="21" spans="1:7" ht="15.75">
      <c r="A21" s="10">
        <v>2</v>
      </c>
      <c r="B21">
        <f>+(2*B$10*(B$5+B$8*G20)/B$7)^0.5</f>
        <v>22.066427909864096</v>
      </c>
      <c r="C21">
        <f>+B$7*B21/B$8/B$10</f>
        <v>0.05301243942309693</v>
      </c>
      <c r="D21">
        <f>NORMSINV(1-C21)</f>
        <v>1.6163212310368702</v>
      </c>
      <c r="E21">
        <f>+F$14+F$16*D21</f>
        <v>11.230940419618467</v>
      </c>
      <c r="F21" s="2">
        <f>EXP(((D21)^2)/-2)/$A$1-(D21)*(1-NORMSDIST(D21))</f>
        <v>0.022362221661333725</v>
      </c>
      <c r="G21">
        <f>+F21*F$16</f>
        <v>0.05440452831579273</v>
      </c>
    </row>
    <row r="22" spans="1:7" ht="15.75">
      <c r="A22" s="10">
        <v>3</v>
      </c>
      <c r="B22">
        <f aca="true" t="shared" si="0" ref="B22:B32">+(2*B$10*(B$5+B$8*G21)/B$7)^0.5</f>
        <v>22.11994054745395</v>
      </c>
      <c r="C22">
        <f aca="true" t="shared" si="1" ref="C22:C32">+B$7*B22/B$8/B$10</f>
        <v>0.05314099831220168</v>
      </c>
      <c r="D22">
        <f aca="true" t="shared" si="2" ref="D22:D32">NORMSINV(1-C22)</f>
        <v>1.6151325350225805</v>
      </c>
      <c r="E22">
        <f aca="true" t="shared" si="3" ref="E22:E32">+F$14+F$16*D22</f>
        <v>11.228048468767263</v>
      </c>
      <c r="F22" s="2">
        <f aca="true" t="shared" si="4" ref="F22:F32">EXP(((D22)^2)/-2)/$A$1-(D22)*(1-NORMSDIST(D22))</f>
        <v>0.02242531372104438</v>
      </c>
      <c r="G22">
        <f aca="true" t="shared" si="5" ref="G22:G32">+F22*F$16</f>
        <v>0.054558023518595636</v>
      </c>
    </row>
    <row r="23" spans="1:7" ht="15.75">
      <c r="A23" s="10">
        <v>4</v>
      </c>
      <c r="B23">
        <f t="shared" si="0"/>
        <v>22.12282881051225</v>
      </c>
      <c r="C23">
        <f t="shared" si="1"/>
        <v>0.05314793708231171</v>
      </c>
      <c r="D23">
        <f t="shared" si="2"/>
        <v>1.615068441848603</v>
      </c>
      <c r="E23">
        <f t="shared" si="3"/>
        <v>11.227892537976874</v>
      </c>
      <c r="F23" s="2">
        <f t="shared" si="4"/>
        <v>0.022428719918654624</v>
      </c>
      <c r="G23">
        <f t="shared" si="5"/>
        <v>0.05456631037743919</v>
      </c>
    </row>
    <row r="24" spans="1:7" ht="15.75">
      <c r="A24" s="10">
        <v>5</v>
      </c>
      <c r="B24">
        <f t="shared" si="0"/>
        <v>22.122984730574174</v>
      </c>
      <c r="C24">
        <f t="shared" si="1"/>
        <v>0.053148311665043066</v>
      </c>
      <c r="D24">
        <f t="shared" si="2"/>
        <v>1.6150649820299114</v>
      </c>
      <c r="E24">
        <f t="shared" si="3"/>
        <v>11.227884120664552</v>
      </c>
      <c r="F24" s="2">
        <f t="shared" si="4"/>
        <v>0.022428903801528774</v>
      </c>
      <c r="G24">
        <f t="shared" si="5"/>
        <v>0.0545667577418015</v>
      </c>
    </row>
    <row r="25" spans="1:7" ht="15.75">
      <c r="A25" s="10">
        <v>6</v>
      </c>
      <c r="B25">
        <f t="shared" si="0"/>
        <v>22.122993147855237</v>
      </c>
      <c r="C25">
        <f t="shared" si="1"/>
        <v>0.053148331886739314</v>
      </c>
      <c r="D25">
        <f t="shared" si="2"/>
        <v>1.6150647952535584</v>
      </c>
      <c r="E25">
        <f t="shared" si="3"/>
        <v>11.22788366626071</v>
      </c>
      <c r="F25" s="2">
        <f t="shared" si="4"/>
        <v>0.022428913728378852</v>
      </c>
      <c r="G25">
        <f t="shared" si="5"/>
        <v>0.05456678189260389</v>
      </c>
    </row>
    <row r="26" spans="1:7" ht="15.75">
      <c r="A26" s="10">
        <v>7</v>
      </c>
      <c r="B26">
        <f t="shared" si="0"/>
        <v>22.122993602259005</v>
      </c>
      <c r="C26">
        <f t="shared" si="1"/>
        <v>0.053148332978400006</v>
      </c>
      <c r="D26">
        <f t="shared" si="2"/>
        <v>1.6150647851705089</v>
      </c>
      <c r="E26">
        <f t="shared" si="3"/>
        <v>11.227883641729894</v>
      </c>
      <c r="F26" s="2">
        <f t="shared" si="4"/>
        <v>0.022428914264275596</v>
      </c>
      <c r="G26">
        <f t="shared" si="5"/>
        <v>0.0545667831963746</v>
      </c>
    </row>
    <row r="27" ht="15.75">
      <c r="F27" s="2"/>
    </row>
    <row r="28" ht="15.75">
      <c r="F28" s="2"/>
    </row>
    <row r="29" ht="15.75">
      <c r="F29" s="2"/>
    </row>
    <row r="30" ht="15.75">
      <c r="F30" s="2"/>
    </row>
    <row r="31" ht="15.75">
      <c r="F31" s="2"/>
    </row>
    <row r="32" ht="15.75">
      <c r="F32" s="2"/>
    </row>
  </sheetData>
  <printOptions/>
  <pageMargins left="0.75" right="0.75" top="1" bottom="1" header="0" footer="0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</dc:creator>
  <cp:keywords/>
  <dc:description/>
  <cp:lastModifiedBy>jj</cp:lastModifiedBy>
  <dcterms:created xsi:type="dcterms:W3CDTF">2007-07-10T13:19:31Z</dcterms:created>
  <dcterms:modified xsi:type="dcterms:W3CDTF">2007-07-10T19:19:05Z</dcterms:modified>
  <cp:category/>
  <cp:version/>
  <cp:contentType/>
  <cp:contentStatus/>
</cp:coreProperties>
</file>